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<sst xmlns="http://schemas.openxmlformats.org/spreadsheetml/2006/main" count="98" uniqueCount="95">
  <si>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</si>
  <si>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</si>
  <si>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</si>
  <si>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</si>
  <si>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</si>
  <si>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</si>
  <si>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</si>
  <si>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</si>
  <si>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</si>
  <si>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</si>
  <si>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</si>
  <si>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</si>
  <si>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</si>
  <si>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</si>
  <si>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</si>
  <si>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</si>
  <si>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</si>
  <si>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</si>
  <si>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</si>
  <si>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</si>
  <si>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</si>
  <si>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</si>
  <si>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</si>
  <si>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</si>
  <si>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</si>
  <si>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</si>
  <si>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</si>
  <si>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</si>
  <si>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</si>
  <si>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</si>
  <si>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</si>
  <si>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</si>
  <si>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</si>
  <si>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</si>
  <si>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</si>
  <si>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</si>
  <si>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</si>
  <si>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</si>
  <si>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</si>
  <si>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</si>
  <si>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</si>
  <si>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</si>
  <si>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</si>
  <si>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</si>
  <si>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</si>
  <si>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</si>
  <si>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</si>
  <si>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</si>
  <si>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</si>
  <si>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</si>
  <si>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</si>
  <si>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</si>
  <si>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</si>
  <si>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</si>
  <si>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</si>
  <si>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</si>
  <si>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</si>
  <si>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</si>
  <si>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</si>
  <si>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</si>
  <si>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</si>
  <si>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</si>
  <si>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</si>
  <si>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</si>
  <si>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</si>
  <si>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</si>
  <si>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</si>
  <si>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</si>
  <si>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</si>
  <si>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</si>
  <si>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</si>
  <si>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</si>
  <si>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</si>
  <si>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</si>
  <si>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</si>
  <si>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</si>
  <si>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</si>
  <si>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</si>
  <si>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</si>
  <si>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</si>
  <si>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</si>
  <si>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</si>
  <si>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</si>
  <si>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</si>
  <si>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</si>
  <si>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</si>
  <si>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</si>
  <si>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</si>
  <si>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</si>
  <si>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</si>
  <si>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</si>
  <si>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</si>
  <si>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Н.Ф. Панкратова</t>
  </si>
  <si>
    <t>Начальник финансового отдела</t>
  </si>
  <si>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01.03.2024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</si>
</sst>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</numFmts>
  <fonts count="5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zoomScalePageLayoutView="0" workbookViewId="0" topLeftCell="A1">
      <selection activeCell="Y30" sqref="Y30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9.25390625" style="0" customWidth="1"/>
    <col min="12" max="12" width="8.75390625" style="0" customWidth="1"/>
    <col min="13" max="13" width="7.875" style="0" customWidth="1"/>
    <col min="14" max="14" width="9.25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7" t="s">
        <v>94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</row>
    <row r="3" spans="1:2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9" t="s">
        <v>2</v>
      </c>
      <c r="B7" s="46" t="s">
        <v>3</v>
      </c>
      <c r="C7" s="46" t="s">
        <v>4</v>
      </c>
      <c r="D7" s="46" t="s">
        <v>5</v>
      </c>
      <c r="E7" s="46" t="s">
        <v>6</v>
      </c>
      <c r="F7" s="46"/>
      <c r="G7" s="46"/>
      <c r="H7" s="46" t="s">
        <v>7</v>
      </c>
      <c r="I7" s="46" t="s">
        <v>8</v>
      </c>
      <c r="J7" s="46"/>
      <c r="K7" s="46"/>
      <c r="L7" s="46" t="s">
        <v>9</v>
      </c>
      <c r="M7" s="46" t="s">
        <v>10</v>
      </c>
      <c r="N7" s="46"/>
      <c r="O7" s="46"/>
      <c r="P7" s="7"/>
      <c r="Q7" s="46" t="s">
        <v>11</v>
      </c>
      <c r="R7" s="46" t="s">
        <v>12</v>
      </c>
      <c r="S7" s="46"/>
      <c r="T7" s="46"/>
      <c r="U7" s="46" t="s">
        <v>13</v>
      </c>
      <c r="V7" s="3"/>
    </row>
    <row r="8" spans="1:22" ht="12.75" customHeight="1">
      <c r="A8" s="49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7"/>
      <c r="Q8" s="46"/>
      <c r="R8" s="46"/>
      <c r="S8" s="46"/>
      <c r="T8" s="46"/>
      <c r="U8" s="46"/>
      <c r="V8" s="3"/>
    </row>
    <row r="9" spans="1:22" ht="24" customHeight="1">
      <c r="A9" s="49"/>
      <c r="B9" s="46"/>
      <c r="C9" s="46"/>
      <c r="D9" s="46"/>
      <c r="E9" s="8" t="s">
        <v>14</v>
      </c>
      <c r="F9" s="8" t="s">
        <v>15</v>
      </c>
      <c r="G9" s="8" t="s">
        <v>16</v>
      </c>
      <c r="H9" s="46"/>
      <c r="I9" s="8" t="s">
        <v>17</v>
      </c>
      <c r="J9" s="8" t="s">
        <v>18</v>
      </c>
      <c r="K9" s="8" t="s">
        <v>19</v>
      </c>
      <c r="L9" s="46"/>
      <c r="M9" s="8" t="s">
        <v>20</v>
      </c>
      <c r="N9" s="8" t="s">
        <v>21</v>
      </c>
      <c r="O9" s="8" t="s">
        <v>22</v>
      </c>
      <c r="P9" s="8"/>
      <c r="Q9" s="46"/>
      <c r="R9" s="8" t="s">
        <v>23</v>
      </c>
      <c r="S9" s="8" t="s">
        <v>24</v>
      </c>
      <c r="T9" s="8" t="s">
        <v>25</v>
      </c>
      <c r="U9" s="46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31686.6</v>
      </c>
      <c r="D11" s="15">
        <f>H11+L11+Q11+U11</f>
        <v>31560.1</v>
      </c>
      <c r="E11" s="15">
        <f>E13+E14</f>
        <v>3937.1000000000004</v>
      </c>
      <c r="F11" s="15">
        <f>F13+F14</f>
        <v>2691.3</v>
      </c>
      <c r="G11" s="15">
        <f>G13+G14</f>
        <v>971.9</v>
      </c>
      <c r="H11" s="15">
        <f>E11+F11+G11</f>
        <v>7600.3</v>
      </c>
      <c r="I11" s="15">
        <f>I13+I14</f>
        <v>2001.8</v>
      </c>
      <c r="J11" s="15">
        <f>J13+J14</f>
        <v>1872.5</v>
      </c>
      <c r="K11" s="15">
        <f>K13+K14</f>
        <v>1919</v>
      </c>
      <c r="L11" s="15">
        <f>I11+J11+K11</f>
        <v>5793.3</v>
      </c>
      <c r="M11" s="15">
        <f>M13+M14</f>
        <v>2331.3</v>
      </c>
      <c r="N11" s="15">
        <f>N13+N14</f>
        <v>7321.900000000001</v>
      </c>
      <c r="O11" s="15">
        <f>O13+O14</f>
        <v>1839.9</v>
      </c>
      <c r="P11" s="15">
        <f>P13+P14</f>
        <v>0</v>
      </c>
      <c r="Q11" s="15">
        <f>M11+N11+O11</f>
        <v>11493.1</v>
      </c>
      <c r="R11" s="15">
        <f>R13+R14</f>
        <v>2427.1</v>
      </c>
      <c r="S11" s="15">
        <f>S13+S14</f>
        <v>2254.8</v>
      </c>
      <c r="T11" s="15">
        <f>T13+T14</f>
        <v>1991.5</v>
      </c>
      <c r="U11" s="15">
        <f>R11+S11+T11</f>
        <v>6673.4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7621</v>
      </c>
      <c r="D13" s="15">
        <f>H13+L13+Q13+U13</f>
        <v>7621</v>
      </c>
      <c r="E13" s="17">
        <v>550.3</v>
      </c>
      <c r="F13" s="17">
        <v>843.8</v>
      </c>
      <c r="G13" s="17">
        <v>432.5</v>
      </c>
      <c r="H13" s="15">
        <f aca="true" t="shared" si="0" ref="H13:H33">E13+F13+G13</f>
        <v>1826.6</v>
      </c>
      <c r="I13" s="17">
        <v>326.2</v>
      </c>
      <c r="J13" s="17">
        <v>635.7</v>
      </c>
      <c r="K13" s="17">
        <v>578</v>
      </c>
      <c r="L13" s="15">
        <f aca="true" t="shared" si="1" ref="L13:L33">I13+J13+K13</f>
        <v>1539.9</v>
      </c>
      <c r="M13" s="17">
        <v>688.1</v>
      </c>
      <c r="N13" s="22">
        <v>417.1</v>
      </c>
      <c r="O13" s="22">
        <v>484.6</v>
      </c>
      <c r="P13" s="23"/>
      <c r="Q13" s="15">
        <f aca="true" t="shared" si="2" ref="Q13:Q33">M13+N13+O13</f>
        <v>1589.8000000000002</v>
      </c>
      <c r="R13" s="17">
        <v>983</v>
      </c>
      <c r="S13" s="17">
        <v>1011.8</v>
      </c>
      <c r="T13" s="17">
        <v>669.9</v>
      </c>
      <c r="U13" s="15">
        <f aca="true" t="shared" si="3" ref="U13:U33">R13+S13+T13</f>
        <v>2664.7</v>
      </c>
      <c r="V13" s="3"/>
    </row>
    <row r="14" spans="1:22" ht="12.75" customHeight="1">
      <c r="A14" s="24" t="s">
        <v>50</v>
      </c>
      <c r="B14" s="20" t="s">
        <v>51</v>
      </c>
      <c r="C14" s="21">
        <v>24065.6</v>
      </c>
      <c r="D14" s="15">
        <f aca="true" t="shared" si="4" ref="D14:D22">H14+L14+Q14+U14</f>
        <v>23939.1</v>
      </c>
      <c r="E14" s="25">
        <v>3386.8</v>
      </c>
      <c r="F14" s="25">
        <v>1847.5</v>
      </c>
      <c r="G14" s="25">
        <v>539.4</v>
      </c>
      <c r="H14" s="15">
        <f>E14+F14+G14</f>
        <v>5773.7</v>
      </c>
      <c r="I14" s="17">
        <v>1675.6</v>
      </c>
      <c r="J14" s="17">
        <v>1236.8</v>
      </c>
      <c r="K14" s="17">
        <v>1341</v>
      </c>
      <c r="L14" s="15">
        <f>I14+J14+K14</f>
        <v>4253.4</v>
      </c>
      <c r="M14" s="17">
        <v>1643.2</v>
      </c>
      <c r="N14" s="17">
        <v>6904.8</v>
      </c>
      <c r="O14" s="17">
        <v>1355.3</v>
      </c>
      <c r="P14" s="23"/>
      <c r="Q14" s="15">
        <f t="shared" si="2"/>
        <v>9903.3</v>
      </c>
      <c r="R14" s="17">
        <v>1444.1</v>
      </c>
      <c r="S14" s="17">
        <v>1243</v>
      </c>
      <c r="T14" s="17">
        <v>1321.6</v>
      </c>
      <c r="U14" s="15">
        <f t="shared" si="3"/>
        <v>4008.7</v>
      </c>
      <c r="V14" s="3"/>
    </row>
    <row r="15" spans="1:22" ht="12.75" customHeight="1">
      <c r="A15" s="26" t="s">
        <v>52</v>
      </c>
      <c r="B15" s="14" t="s">
        <v>53</v>
      </c>
      <c r="C15" s="21">
        <f>-C17+C18+C19+C21</f>
        <v>33729.2</v>
      </c>
      <c r="D15" s="15">
        <f>H15+L15+Q15+U15</f>
        <v>31560.100000000002</v>
      </c>
      <c r="E15" s="21">
        <f>E17+E18+E19+E20+E21</f>
        <v>1688.4</v>
      </c>
      <c r="F15" s="21">
        <f>F17+F18+F19+F20+F21</f>
        <v>3515.9</v>
      </c>
      <c r="G15" s="21">
        <f>G17+G18+G19+G20+G21</f>
        <v>4686</v>
      </c>
      <c r="H15" s="15">
        <f t="shared" si="0"/>
        <v>9890.3</v>
      </c>
      <c r="I15" s="21">
        <f>I17+I18+I19+I20+I21</f>
        <v>3777.5</v>
      </c>
      <c r="J15" s="21">
        <f>J17+J18+J19+J20+J21</f>
        <v>2584.8</v>
      </c>
      <c r="K15" s="21">
        <f>K17+K18+K19+K20+K21</f>
        <v>2455.7</v>
      </c>
      <c r="L15" s="15">
        <f t="shared" si="1"/>
        <v>8818</v>
      </c>
      <c r="M15" s="21">
        <f>M17+M18+M19+M20+M21</f>
        <v>2095</v>
      </c>
      <c r="N15" s="21">
        <f>N17+N18+N19+N20+N21</f>
        <v>3469</v>
      </c>
      <c r="O15" s="21">
        <f>O17+O18+O19+O20+O21</f>
        <v>3283.1000000000004</v>
      </c>
      <c r="P15" s="27"/>
      <c r="Q15" s="15">
        <f t="shared" si="2"/>
        <v>8847.1</v>
      </c>
      <c r="R15" s="21">
        <f>R17+R18+R19+R20+R21</f>
        <v>1594.5</v>
      </c>
      <c r="S15" s="21">
        <f>S17+S18+S19+S20+S21</f>
        <v>1067.5</v>
      </c>
      <c r="T15" s="21">
        <f>T17+T18+T19+T20+T21</f>
        <v>1342.6999999999998</v>
      </c>
      <c r="U15" s="15">
        <f t="shared" si="3"/>
        <v>4004.7</v>
      </c>
      <c r="V15" s="3"/>
    </row>
    <row r="16" spans="1:22" ht="12.75" customHeight="1">
      <c r="A16" s="16" t="s">
        <v>47</v>
      </c>
      <c r="B16" s="14"/>
      <c r="C16" s="17"/>
      <c r="D16" s="15">
        <f t="shared" si="4"/>
        <v>0</v>
      </c>
      <c r="E16" s="17"/>
      <c r="F16" s="17"/>
      <c r="G16" s="17"/>
      <c r="H16" s="15">
        <f t="shared" si="0"/>
        <v>0</v>
      </c>
      <c r="I16" s="17"/>
      <c r="J16" s="17"/>
      <c r="K16" s="17"/>
      <c r="L16" s="15">
        <f t="shared" si="1"/>
        <v>0</v>
      </c>
      <c r="M16" s="17"/>
      <c r="N16" s="22"/>
      <c r="O16" s="22"/>
      <c r="P16" s="23"/>
      <c r="Q16" s="15">
        <f t="shared" si="2"/>
        <v>0</v>
      </c>
      <c r="R16" s="17"/>
      <c r="S16" s="17"/>
      <c r="T16" s="17"/>
      <c r="U16" s="15">
        <f t="shared" si="3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4"/>
        <v>1770.2</v>
      </c>
      <c r="E17" s="17">
        <v>0</v>
      </c>
      <c r="F17" s="17">
        <v>0</v>
      </c>
      <c r="G17" s="17">
        <v>1770.2</v>
      </c>
      <c r="H17" s="15">
        <f t="shared" si="0"/>
        <v>1770.2</v>
      </c>
      <c r="I17" s="17">
        <v>0</v>
      </c>
      <c r="J17" s="17">
        <v>0</v>
      </c>
      <c r="K17" s="17">
        <v>0</v>
      </c>
      <c r="L17" s="15">
        <f>I17+J17+K17</f>
        <v>0</v>
      </c>
      <c r="M17" s="17">
        <v>0</v>
      </c>
      <c r="N17" s="17">
        <v>0</v>
      </c>
      <c r="O17" s="17">
        <v>0</v>
      </c>
      <c r="P17" s="23"/>
      <c r="Q17" s="15">
        <f>M17+N17+O17</f>
        <v>0</v>
      </c>
      <c r="R17" s="17">
        <v>0</v>
      </c>
      <c r="S17" s="17">
        <v>0</v>
      </c>
      <c r="T17" s="17">
        <v>0</v>
      </c>
      <c r="U17" s="15">
        <f t="shared" si="3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51.6</v>
      </c>
      <c r="D18" s="15">
        <f t="shared" si="4"/>
        <v>51.599999999999994</v>
      </c>
      <c r="E18" s="17">
        <v>0</v>
      </c>
      <c r="F18" s="17">
        <v>4.3</v>
      </c>
      <c r="G18" s="17">
        <v>4.3</v>
      </c>
      <c r="H18" s="15">
        <f t="shared" si="0"/>
        <v>8.6</v>
      </c>
      <c r="I18" s="17">
        <v>4.3</v>
      </c>
      <c r="J18" s="17">
        <v>4.3</v>
      </c>
      <c r="K18" s="17">
        <v>4.3</v>
      </c>
      <c r="L18" s="15">
        <f t="shared" si="1"/>
        <v>12.899999999999999</v>
      </c>
      <c r="M18" s="17">
        <v>4.3</v>
      </c>
      <c r="N18" s="17">
        <v>4.3</v>
      </c>
      <c r="O18" s="17">
        <v>4.3</v>
      </c>
      <c r="P18" s="23"/>
      <c r="Q18" s="15">
        <f t="shared" si="2"/>
        <v>12.899999999999999</v>
      </c>
      <c r="R18" s="17">
        <v>4.3</v>
      </c>
      <c r="S18" s="17">
        <v>4.3</v>
      </c>
      <c r="T18" s="17">
        <v>8.6</v>
      </c>
      <c r="U18" s="15">
        <f t="shared" si="3"/>
        <v>17.2</v>
      </c>
      <c r="V18" s="3"/>
    </row>
    <row r="19" spans="1:22" ht="24" customHeight="1">
      <c r="A19" s="24" t="s">
        <v>58</v>
      </c>
      <c r="B19" s="20" t="s">
        <v>59</v>
      </c>
      <c r="C19" s="21">
        <v>240.4</v>
      </c>
      <c r="D19" s="15">
        <f t="shared" si="4"/>
        <v>240.4</v>
      </c>
      <c r="E19" s="17">
        <v>0</v>
      </c>
      <c r="F19" s="17">
        <v>0</v>
      </c>
      <c r="G19" s="17">
        <v>0</v>
      </c>
      <c r="H19" s="15">
        <f t="shared" si="0"/>
        <v>0</v>
      </c>
      <c r="I19" s="17">
        <v>0</v>
      </c>
      <c r="J19" s="17">
        <v>0</v>
      </c>
      <c r="K19" s="17">
        <v>240.4</v>
      </c>
      <c r="L19" s="15">
        <f t="shared" si="1"/>
        <v>240.4</v>
      </c>
      <c r="M19" s="17">
        <v>0</v>
      </c>
      <c r="N19" s="17">
        <v>0</v>
      </c>
      <c r="O19" s="17">
        <v>0</v>
      </c>
      <c r="P19" s="23"/>
      <c r="Q19" s="15">
        <f t="shared" si="2"/>
        <v>0</v>
      </c>
      <c r="R19" s="17">
        <v>0</v>
      </c>
      <c r="S19" s="17">
        <v>0</v>
      </c>
      <c r="T19" s="17">
        <v>0</v>
      </c>
      <c r="U19" s="15">
        <f t="shared" si="3"/>
        <v>0</v>
      </c>
      <c r="V19" s="3"/>
    </row>
    <row r="20" spans="1:22" ht="12.75" customHeight="1">
      <c r="A20" s="24" t="s">
        <v>60</v>
      </c>
      <c r="B20" s="20" t="s">
        <v>61</v>
      </c>
      <c r="C20" s="17">
        <v>0</v>
      </c>
      <c r="D20" s="15">
        <f t="shared" si="4"/>
        <v>0</v>
      </c>
      <c r="E20" s="17">
        <v>0</v>
      </c>
      <c r="F20" s="17">
        <v>0</v>
      </c>
      <c r="G20" s="17">
        <v>0</v>
      </c>
      <c r="H20" s="15">
        <f t="shared" si="0"/>
        <v>0</v>
      </c>
      <c r="I20" s="17">
        <v>0</v>
      </c>
      <c r="J20" s="17">
        <v>0</v>
      </c>
      <c r="K20" s="17">
        <v>0</v>
      </c>
      <c r="L20" s="15">
        <f t="shared" si="1"/>
        <v>0</v>
      </c>
      <c r="M20" s="17">
        <v>0</v>
      </c>
      <c r="N20" s="17">
        <v>0</v>
      </c>
      <c r="O20" s="17">
        <v>0</v>
      </c>
      <c r="P20" s="23"/>
      <c r="Q20" s="15">
        <f t="shared" si="2"/>
        <v>0</v>
      </c>
      <c r="R20" s="17">
        <v>0</v>
      </c>
      <c r="S20" s="17">
        <v>0</v>
      </c>
      <c r="T20" s="17">
        <v>0</v>
      </c>
      <c r="U20" s="15">
        <f t="shared" si="3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33437.2</v>
      </c>
      <c r="D21" s="15">
        <f t="shared" si="4"/>
        <v>29497.9</v>
      </c>
      <c r="E21" s="17">
        <v>1688.4</v>
      </c>
      <c r="F21" s="17">
        <v>3511.6</v>
      </c>
      <c r="G21" s="17">
        <v>2911.5</v>
      </c>
      <c r="H21" s="15">
        <f t="shared" si="0"/>
        <v>8111.5</v>
      </c>
      <c r="I21" s="17">
        <v>3773.2</v>
      </c>
      <c r="J21" s="17">
        <v>2580.5</v>
      </c>
      <c r="K21" s="17">
        <v>2211</v>
      </c>
      <c r="L21" s="15">
        <f t="shared" si="1"/>
        <v>8564.7</v>
      </c>
      <c r="M21" s="17">
        <v>2090.7</v>
      </c>
      <c r="N21" s="22">
        <v>3464.7</v>
      </c>
      <c r="O21" s="22">
        <v>3278.8</v>
      </c>
      <c r="P21" s="23"/>
      <c r="Q21" s="15">
        <f t="shared" si="2"/>
        <v>8834.2</v>
      </c>
      <c r="R21" s="17">
        <v>1590.2</v>
      </c>
      <c r="S21" s="17">
        <v>1063.2</v>
      </c>
      <c r="T21" s="17">
        <v>1334.1</v>
      </c>
      <c r="U21" s="15">
        <f t="shared" si="3"/>
        <v>3987.5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-2042.5999999999985</v>
      </c>
      <c r="D22" s="15">
        <f t="shared" si="4"/>
        <v>0</v>
      </c>
      <c r="E22" s="21">
        <f>E11-E15</f>
        <v>2248.7000000000003</v>
      </c>
      <c r="F22" s="21">
        <f>F11-F15</f>
        <v>-824.5999999999999</v>
      </c>
      <c r="G22" s="21">
        <f>G11-G15</f>
        <v>-3714.1</v>
      </c>
      <c r="H22" s="15">
        <f t="shared" si="0"/>
        <v>-2289.9999999999995</v>
      </c>
      <c r="I22" s="21">
        <f>I11-I15</f>
        <v>-1775.7</v>
      </c>
      <c r="J22" s="21">
        <f>J11-J15</f>
        <v>-712.3000000000002</v>
      </c>
      <c r="K22" s="21">
        <f>K11-K15</f>
        <v>-536.6999999999998</v>
      </c>
      <c r="L22" s="15">
        <f t="shared" si="1"/>
        <v>-3024.7</v>
      </c>
      <c r="M22" s="21">
        <f>M11-M15</f>
        <v>236.30000000000018</v>
      </c>
      <c r="N22" s="21">
        <f>N11-N15</f>
        <v>3852.9000000000005</v>
      </c>
      <c r="O22" s="21">
        <f>O11-O15</f>
        <v>-1443.2000000000003</v>
      </c>
      <c r="P22" s="21"/>
      <c r="Q22" s="15">
        <f t="shared" si="2"/>
        <v>2646.0000000000005</v>
      </c>
      <c r="R22" s="21">
        <f>R11-R15</f>
        <v>832.5999999999999</v>
      </c>
      <c r="S22" s="21">
        <f>S11-S15</f>
        <v>1187.3000000000002</v>
      </c>
      <c r="T22" s="21">
        <f>T11-T15</f>
        <v>648.8000000000002</v>
      </c>
      <c r="U22" s="15">
        <f t="shared" si="3"/>
        <v>2668.7000000000003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2042.5999999999985</v>
      </c>
      <c r="D23" s="15">
        <f>D24-D29+D36</f>
        <v>0</v>
      </c>
      <c r="E23" s="21">
        <f>E24-E29+E36</f>
        <v>-2248.7000000000003</v>
      </c>
      <c r="F23" s="21">
        <f>F24-F29+F36</f>
        <v>824.5999999999999</v>
      </c>
      <c r="G23" s="21">
        <f>G24-G29+G36</f>
        <v>3714.1</v>
      </c>
      <c r="H23" s="15">
        <f t="shared" si="0"/>
        <v>2289.9999999999995</v>
      </c>
      <c r="I23" s="21">
        <f>I24-I29+I36</f>
        <v>1775.7</v>
      </c>
      <c r="J23" s="21">
        <f>J24-J29+J36</f>
        <v>712.3</v>
      </c>
      <c r="K23" s="21">
        <f>K24-K29+K36</f>
        <v>536.6999999999998</v>
      </c>
      <c r="L23" s="15">
        <f t="shared" si="1"/>
        <v>3024.7</v>
      </c>
      <c r="M23" s="21">
        <f>M24-M29+M36</f>
        <v>-236.30000000000018</v>
      </c>
      <c r="N23" s="21">
        <f>N24-N29+N36</f>
        <v>-3852.9000000000005</v>
      </c>
      <c r="O23" s="21">
        <f>O24-O29+O36</f>
        <v>1443.2000000000003</v>
      </c>
      <c r="P23" s="21"/>
      <c r="Q23" s="15">
        <f t="shared" si="2"/>
        <v>-2646.0000000000005</v>
      </c>
      <c r="R23" s="21">
        <f>R24-R29+R36</f>
        <v>-832.5999999999999</v>
      </c>
      <c r="S23" s="21">
        <f>S24-S29+S36</f>
        <v>-1187.3000000000002</v>
      </c>
      <c r="T23" s="21">
        <f>T24-T29+T36</f>
        <v>-648.8000000000002</v>
      </c>
      <c r="U23" s="15">
        <f t="shared" si="3"/>
        <v>-2668.7000000000003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0"/>
        <v>0</v>
      </c>
      <c r="I24" s="21"/>
      <c r="J24" s="21"/>
      <c r="K24" s="21"/>
      <c r="L24" s="15">
        <f t="shared" si="1"/>
        <v>0</v>
      </c>
      <c r="M24" s="21"/>
      <c r="N24" s="21"/>
      <c r="O24" s="21"/>
      <c r="P24" s="27"/>
      <c r="Q24" s="15">
        <f t="shared" si="2"/>
        <v>0</v>
      </c>
      <c r="R24" s="21"/>
      <c r="S24" s="21"/>
      <c r="T24" s="21"/>
      <c r="U24" s="15">
        <f t="shared" si="3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0"/>
        <v>0</v>
      </c>
      <c r="I25" s="17"/>
      <c r="J25" s="17"/>
      <c r="K25" s="17"/>
      <c r="L25" s="15">
        <f t="shared" si="1"/>
        <v>0</v>
      </c>
      <c r="M25" s="17"/>
      <c r="N25" s="22"/>
      <c r="O25" s="22"/>
      <c r="P25" s="23"/>
      <c r="Q25" s="15">
        <f t="shared" si="2"/>
        <v>0</v>
      </c>
      <c r="R25" s="17"/>
      <c r="S25" s="17"/>
      <c r="T25" s="17"/>
      <c r="U25" s="15">
        <f t="shared" si="3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0"/>
        <v>0</v>
      </c>
      <c r="I26" s="17"/>
      <c r="J26" s="17"/>
      <c r="K26" s="17"/>
      <c r="L26" s="15">
        <f t="shared" si="1"/>
        <v>0</v>
      </c>
      <c r="M26" s="17"/>
      <c r="N26" s="17"/>
      <c r="O26" s="17"/>
      <c r="P26" s="23"/>
      <c r="Q26" s="15">
        <f t="shared" si="2"/>
        <v>0</v>
      </c>
      <c r="R26" s="17"/>
      <c r="S26" s="17"/>
      <c r="T26" s="17"/>
      <c r="U26" s="15">
        <f t="shared" si="3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0"/>
        <v>0</v>
      </c>
      <c r="I27" s="17"/>
      <c r="J27" s="17"/>
      <c r="K27" s="17"/>
      <c r="L27" s="15">
        <f t="shared" si="1"/>
        <v>0</v>
      </c>
      <c r="M27" s="17"/>
      <c r="N27" s="17"/>
      <c r="O27" s="17"/>
      <c r="P27" s="23"/>
      <c r="Q27" s="15">
        <f t="shared" si="2"/>
        <v>0</v>
      </c>
      <c r="R27" s="17"/>
      <c r="S27" s="17"/>
      <c r="T27" s="17"/>
      <c r="U27" s="15">
        <f t="shared" si="3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0"/>
        <v>0</v>
      </c>
      <c r="I28" s="29"/>
      <c r="J28" s="29"/>
      <c r="K28" s="29"/>
      <c r="L28" s="15">
        <f t="shared" si="1"/>
        <v>0</v>
      </c>
      <c r="M28" s="30"/>
      <c r="N28" s="30"/>
      <c r="O28" s="30"/>
      <c r="P28" s="23"/>
      <c r="Q28" s="15">
        <f t="shared" si="2"/>
        <v>0</v>
      </c>
      <c r="R28" s="17"/>
      <c r="S28" s="17"/>
      <c r="T28" s="17"/>
      <c r="U28" s="15">
        <f t="shared" si="3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0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1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2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3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0"/>
        <v>0</v>
      </c>
      <c r="I30" s="17"/>
      <c r="J30" s="17"/>
      <c r="K30" s="17"/>
      <c r="L30" s="15">
        <f t="shared" si="1"/>
        <v>0</v>
      </c>
      <c r="M30" s="17"/>
      <c r="N30" s="17"/>
      <c r="O30" s="17"/>
      <c r="P30" s="23"/>
      <c r="Q30" s="15">
        <f t="shared" si="2"/>
        <v>0</v>
      </c>
      <c r="R30" s="17"/>
      <c r="S30" s="17"/>
      <c r="T30" s="17"/>
      <c r="U30" s="15">
        <f t="shared" si="3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/>
      <c r="F31" s="25"/>
      <c r="G31" s="25"/>
      <c r="H31" s="15">
        <f t="shared" si="0"/>
        <v>0</v>
      </c>
      <c r="I31" s="17"/>
      <c r="J31" s="17"/>
      <c r="K31" s="17"/>
      <c r="L31" s="15">
        <f t="shared" si="1"/>
        <v>0</v>
      </c>
      <c r="M31" s="17"/>
      <c r="N31" s="17"/>
      <c r="O31" s="17"/>
      <c r="P31" s="23"/>
      <c r="Q31" s="15">
        <f t="shared" si="2"/>
        <v>0</v>
      </c>
      <c r="R31" s="17"/>
      <c r="S31" s="17"/>
      <c r="T31" s="17"/>
      <c r="U31" s="15">
        <f t="shared" si="3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0"/>
        <v>0</v>
      </c>
      <c r="I32" s="17"/>
      <c r="J32" s="17"/>
      <c r="K32" s="17"/>
      <c r="L32" s="15">
        <f t="shared" si="1"/>
        <v>0</v>
      </c>
      <c r="M32" s="17"/>
      <c r="N32" s="17"/>
      <c r="O32" s="17"/>
      <c r="P32" s="23"/>
      <c r="Q32" s="15">
        <f t="shared" si="2"/>
        <v>0</v>
      </c>
      <c r="R32" s="17"/>
      <c r="S32" s="17"/>
      <c r="T32" s="17"/>
      <c r="U32" s="15">
        <f t="shared" si="3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-2042.5999999999985</v>
      </c>
      <c r="D33" s="15">
        <f>H33+L33+Q33+U33</f>
        <v>0</v>
      </c>
      <c r="E33" s="21">
        <f>E22+E24-E29</f>
        <v>2248.7000000000003</v>
      </c>
      <c r="F33" s="21">
        <f>F22+F24-F29</f>
        <v>-824.5999999999999</v>
      </c>
      <c r="G33" s="21">
        <f>G22+G24-G29</f>
        <v>-3714.1</v>
      </c>
      <c r="H33" s="15">
        <f t="shared" si="0"/>
        <v>-2289.9999999999995</v>
      </c>
      <c r="I33" s="21">
        <f>I22+I24-I29</f>
        <v>-1775.7</v>
      </c>
      <c r="J33" s="21">
        <f>J22+J24-J29</f>
        <v>-712.3000000000002</v>
      </c>
      <c r="K33" s="21">
        <f>K22+K24-K29</f>
        <v>-536.6999999999998</v>
      </c>
      <c r="L33" s="15">
        <f t="shared" si="1"/>
        <v>-3024.7</v>
      </c>
      <c r="M33" s="21">
        <f>M22+M24-M29</f>
        <v>236.30000000000018</v>
      </c>
      <c r="N33" s="21">
        <f>N22+N24-N29</f>
        <v>3852.9000000000005</v>
      </c>
      <c r="O33" s="21">
        <f>O22+O24-O29</f>
        <v>-1443.2000000000003</v>
      </c>
      <c r="P33" s="21"/>
      <c r="Q33" s="15">
        <f t="shared" si="2"/>
        <v>2646.0000000000005</v>
      </c>
      <c r="R33" s="21">
        <f>R22+R24-R29</f>
        <v>832.5999999999999</v>
      </c>
      <c r="S33" s="21">
        <f>S22+S24-S29</f>
        <v>1187.3000000000002</v>
      </c>
      <c r="T33" s="21">
        <f>T22+T24-T29</f>
        <v>648.8000000000002</v>
      </c>
      <c r="U33" s="15">
        <f t="shared" si="3"/>
        <v>2668.7000000000003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f>E34</f>
        <v>2042.6</v>
      </c>
      <c r="E34" s="17">
        <v>2042.6</v>
      </c>
      <c r="F34" s="17">
        <f>E35</f>
        <v>4291.3</v>
      </c>
      <c r="G34" s="17">
        <f>F35</f>
        <v>3466.7000000000003</v>
      </c>
      <c r="H34" s="15">
        <f>E34</f>
        <v>2042.6</v>
      </c>
      <c r="I34" s="17">
        <f>G35</f>
        <v>-247.39999999999964</v>
      </c>
      <c r="J34" s="17">
        <f>I35</f>
        <v>-2023.0999999999997</v>
      </c>
      <c r="K34" s="17">
        <f>J35</f>
        <v>-2735.3999999999996</v>
      </c>
      <c r="L34" s="15">
        <f>I34</f>
        <v>-247.39999999999964</v>
      </c>
      <c r="M34" s="17">
        <f>K35</f>
        <v>-3272.0999999999995</v>
      </c>
      <c r="N34" s="17">
        <f>M35</f>
        <v>-3035.7999999999993</v>
      </c>
      <c r="O34" s="17">
        <f>N35</f>
        <v>817.1000000000013</v>
      </c>
      <c r="P34" s="23"/>
      <c r="Q34" s="15">
        <f>M34</f>
        <v>-3272.0999999999995</v>
      </c>
      <c r="R34" s="17">
        <f>O35</f>
        <v>-626.099999999999</v>
      </c>
      <c r="S34" s="17">
        <f>R35</f>
        <v>206.5000000000009</v>
      </c>
      <c r="T34" s="17">
        <f>S35</f>
        <v>1393.800000000001</v>
      </c>
      <c r="U34" s="15">
        <f>R34</f>
        <v>-626.099999999999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-2042.5999999999985</v>
      </c>
      <c r="D35" s="15">
        <f>T35</f>
        <v>2042.6000000000013</v>
      </c>
      <c r="E35" s="17">
        <f>E34+E33</f>
        <v>4291.3</v>
      </c>
      <c r="F35" s="17">
        <f>F34+F33</f>
        <v>3466.7000000000003</v>
      </c>
      <c r="G35" s="17">
        <f>G34+G33</f>
        <v>-247.39999999999964</v>
      </c>
      <c r="H35" s="15">
        <f>G35</f>
        <v>-247.39999999999964</v>
      </c>
      <c r="I35" s="17">
        <f>I34+I33</f>
        <v>-2023.0999999999997</v>
      </c>
      <c r="J35" s="17">
        <f>J34+J33</f>
        <v>-2735.3999999999996</v>
      </c>
      <c r="K35" s="17">
        <f>K34+K33</f>
        <v>-3272.0999999999995</v>
      </c>
      <c r="L35" s="15">
        <f>K35</f>
        <v>-3272.0999999999995</v>
      </c>
      <c r="M35" s="17">
        <f>M34+M33</f>
        <v>-3035.7999999999993</v>
      </c>
      <c r="N35" s="17">
        <f>N34+N33</f>
        <v>817.1000000000013</v>
      </c>
      <c r="O35" s="17">
        <f>O34+O33</f>
        <v>-626.099999999999</v>
      </c>
      <c r="P35" s="23"/>
      <c r="Q35" s="15">
        <f>O35</f>
        <v>-626.099999999999</v>
      </c>
      <c r="R35" s="17">
        <f>R34+R33</f>
        <v>206.5000000000009</v>
      </c>
      <c r="S35" s="17">
        <f>S34+S33</f>
        <v>1393.800000000001</v>
      </c>
      <c r="T35" s="17">
        <f>T34+T33</f>
        <v>2042.6000000000013</v>
      </c>
      <c r="U35" s="15">
        <f>T35</f>
        <v>2042.6000000000013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2042.5999999999985</v>
      </c>
      <c r="D36" s="15">
        <f>H36+L36+Q36+U36</f>
        <v>0</v>
      </c>
      <c r="E36" s="17">
        <f>E34-E35</f>
        <v>-2248.7000000000003</v>
      </c>
      <c r="F36" s="17">
        <f>F34-F35</f>
        <v>824.5999999999999</v>
      </c>
      <c r="G36" s="17">
        <f>G34-G35</f>
        <v>3714.1</v>
      </c>
      <c r="H36" s="15">
        <f>E36+F36+G36</f>
        <v>2289.9999999999995</v>
      </c>
      <c r="I36" s="17">
        <f>I34-I35</f>
        <v>1775.7</v>
      </c>
      <c r="J36" s="17">
        <f>J34-J35</f>
        <v>712.3</v>
      </c>
      <c r="K36" s="17">
        <f>K34-K35</f>
        <v>536.6999999999998</v>
      </c>
      <c r="L36" s="15">
        <f>I36+J36+K36</f>
        <v>3024.7</v>
      </c>
      <c r="M36" s="17">
        <f>M34-M35</f>
        <v>-236.30000000000018</v>
      </c>
      <c r="N36" s="17">
        <f>N34-N35</f>
        <v>-3852.9000000000005</v>
      </c>
      <c r="O36" s="17">
        <f>O34-O35</f>
        <v>1443.2000000000003</v>
      </c>
      <c r="P36" s="17"/>
      <c r="Q36" s="15">
        <f>M36+N36+O36</f>
        <v>-2646.0000000000005</v>
      </c>
      <c r="R36" s="17">
        <f>R34-R35</f>
        <v>-832.5999999999999</v>
      </c>
      <c r="S36" s="17">
        <f>S34-S35</f>
        <v>-1187.3000000000002</v>
      </c>
      <c r="T36" s="17">
        <f>T34-T35</f>
        <v>-648.8000000000002</v>
      </c>
      <c r="U36" s="15">
        <f>R36+S36+T36</f>
        <v>-2668.7000000000003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93</v>
      </c>
      <c r="B38" s="35"/>
      <c r="C38" s="36"/>
      <c r="D38" s="36"/>
      <c r="E38" s="36"/>
      <c r="F38" s="35"/>
      <c r="G38" s="37" t="s">
        <v>92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E7:G8"/>
    <mergeCell ref="H7:H9"/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2024-02-06T13:09:37Z</cp:lastPrinted>
  <dcterms:modified xsi:type="dcterms:W3CDTF">2024-03-14T06:31:59Z</dcterms:modified>
  <cp:category/>
  <cp:version/>
  <cp:contentType/>
  <cp:contentStatus/>
</cp:coreProperties>
</file>